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смілянець\Новая папка\Документы\ПТН\2025\Стратегія\"/>
    </mc:Choice>
  </mc:AlternateContent>
  <xr:revisionPtr revIDLastSave="0" documentId="13_ncr:1_{889734A0-D833-478C-87AC-4C145E6FFAB9}" xr6:coauthVersionLast="47" xr6:coauthVersionMax="47" xr10:uidLastSave="{00000000-0000-0000-0000-000000000000}"/>
  <workbookProtection workbookAlgorithmName="SHA-512" workbookHashValue="TkTXiCawModuoIKOLLDBpWzTb9Cu577cEaUQzsuBDI39h2VgYoWPKhIogRPNZkc2hpBOb+IbQlsOfvU19uYVwA==" workbookSaltValue="lu/Tjn65p/JkvEDHAw9zIA==" workbookSpinCount="100000" lockStructure="1"/>
  <bookViews>
    <workbookView xWindow="-108" yWindow="-108" windowWidth="23256" windowHeight="12456" activeTab="1" xr2:uid="{C714FCD0-507E-420F-806D-87E15062A341}"/>
  </bookViews>
  <sheets>
    <sheet name="Аксесуари для трубної ізоляції" sheetId="1" r:id="rId1"/>
    <sheet name="Аксесуари для листової ізоляції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I8" i="2"/>
  <c r="J8" i="2"/>
  <c r="H9" i="2"/>
  <c r="I9" i="2" s="1"/>
  <c r="J9" i="2"/>
  <c r="H10" i="2"/>
  <c r="I10" i="2"/>
  <c r="J10" i="2"/>
  <c r="H11" i="2"/>
  <c r="I11" i="2"/>
  <c r="J11" i="2"/>
  <c r="H12" i="2"/>
  <c r="I12" i="2" s="1"/>
  <c r="J12" i="2"/>
  <c r="H13" i="2"/>
  <c r="I13" i="2"/>
  <c r="J13" i="2"/>
  <c r="H14" i="2"/>
  <c r="I14" i="2"/>
  <c r="J14" i="2"/>
  <c r="H15" i="2"/>
  <c r="I15" i="2"/>
  <c r="J15" i="2"/>
  <c r="H16" i="2"/>
  <c r="I16" i="2" s="1"/>
  <c r="J16" i="2"/>
  <c r="H8" i="1"/>
  <c r="H9" i="1"/>
  <c r="H10" i="1"/>
  <c r="H11" i="1"/>
  <c r="H12" i="1"/>
  <c r="H13" i="1"/>
  <c r="H14" i="1"/>
  <c r="H15" i="1"/>
  <c r="F8" i="1"/>
  <c r="G8" i="1" s="1"/>
  <c r="I8" i="1" s="1"/>
  <c r="F9" i="1"/>
  <c r="G9" i="1" s="1"/>
  <c r="I9" i="1" s="1"/>
  <c r="F10" i="1"/>
  <c r="G10" i="1" s="1"/>
  <c r="I10" i="1" s="1"/>
  <c r="F11" i="1"/>
  <c r="G11" i="1" s="1"/>
  <c r="F12" i="1"/>
  <c r="G12" i="1" s="1"/>
  <c r="F13" i="1"/>
  <c r="G13" i="1" s="1"/>
  <c r="F14" i="1"/>
  <c r="G14" i="1" s="1"/>
  <c r="F15" i="1"/>
  <c r="G15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7" i="1"/>
  <c r="E7" i="1" s="1"/>
  <c r="F7" i="1"/>
  <c r="G7" i="1" s="1"/>
  <c r="H7" i="1"/>
  <c r="E8" i="2"/>
  <c r="F8" i="2" s="1"/>
  <c r="G8" i="2"/>
  <c r="E9" i="2"/>
  <c r="F9" i="2" s="1"/>
  <c r="G9" i="2"/>
  <c r="E10" i="2"/>
  <c r="F10" i="2" s="1"/>
  <c r="G10" i="2"/>
  <c r="E11" i="2"/>
  <c r="F11" i="2" s="1"/>
  <c r="G11" i="2"/>
  <c r="E12" i="2"/>
  <c r="F12" i="2" s="1"/>
  <c r="G12" i="2"/>
  <c r="E13" i="2"/>
  <c r="F13" i="2" s="1"/>
  <c r="G13" i="2"/>
  <c r="E14" i="2"/>
  <c r="F14" i="2" s="1"/>
  <c r="G14" i="2"/>
  <c r="E15" i="2"/>
  <c r="F15" i="2" s="1"/>
  <c r="G15" i="2"/>
  <c r="E16" i="2"/>
  <c r="F16" i="2" s="1"/>
  <c r="G16" i="2"/>
  <c r="I15" i="1" l="1"/>
  <c r="I14" i="1"/>
  <c r="I13" i="1"/>
  <c r="I12" i="1"/>
  <c r="I11" i="1"/>
  <c r="K14" i="2"/>
  <c r="K13" i="2"/>
  <c r="K15" i="2"/>
  <c r="K10" i="2"/>
  <c r="K9" i="2"/>
  <c r="I17" i="2"/>
  <c r="K11" i="2"/>
  <c r="J17" i="2"/>
  <c r="K16" i="2"/>
  <c r="K12" i="2"/>
  <c r="F17" i="2"/>
  <c r="E16" i="1"/>
  <c r="I7" i="1"/>
  <c r="D16" i="1"/>
  <c r="F16" i="1"/>
  <c r="K8" i="2"/>
  <c r="E17" i="2"/>
  <c r="G17" i="2"/>
  <c r="I16" i="1" l="1"/>
  <c r="K17" i="2"/>
  <c r="H16" i="1"/>
</calcChain>
</file>

<file path=xl/sharedStrings.xml><?xml version="1.0" encoding="utf-8"?>
<sst xmlns="http://schemas.openxmlformats.org/spreadsheetml/2006/main" count="32" uniqueCount="21">
  <si>
    <t>Зовнішній діаметр трубопроводу, мм</t>
  </si>
  <si>
    <t>Товщина ізоляції, мм</t>
  </si>
  <si>
    <t>Довжина ділянки, м</t>
  </si>
  <si>
    <t>Площа склеюваної поверхні, м²</t>
  </si>
  <si>
    <t>Необхідна кількість стрічки для поперечних швів, м</t>
  </si>
  <si>
    <t>Необхідна кількість стрічки для поздовжніх швів, м</t>
  </si>
  <si>
    <r>
      <t>Кількість рулонного матеріалу, м</t>
    </r>
    <r>
      <rPr>
        <b/>
        <sz val="10"/>
        <rFont val="Aptos Narrow"/>
        <family val="2"/>
      </rPr>
      <t>²</t>
    </r>
  </si>
  <si>
    <t>довжина кола, м</t>
  </si>
  <si>
    <t>Загалом</t>
  </si>
  <si>
    <t>Розрахунок кількості монтажних аксесуарів 
для трубної ізоляції Eurobatex, Thermaflex</t>
  </si>
  <si>
    <t>Введіть  дані</t>
  </si>
  <si>
    <t>Кількість клею, літрів</t>
  </si>
  <si>
    <t>Розрахунок кількості монтажних аксесуарів для листової ізоляції Eurobatex, Thermaflex для труб великого діаметру, круглих повітропроводів</t>
  </si>
  <si>
    <t>Кількість клею (тільки для склеювання ізоляції), літрів</t>
  </si>
  <si>
    <t>Результати розрахунків</t>
  </si>
  <si>
    <t>Ширина рулону 1 м.</t>
  </si>
  <si>
    <t>Кількість стрічки,  (повздовжні та поперечні стики), м.п.</t>
  </si>
  <si>
    <t>Кількість стрічки (повздовжні та поперечні стики), м.п.</t>
  </si>
  <si>
    <t>https://euroterm.com</t>
  </si>
  <si>
    <t>Результати рохрахунків є орієнтовними.  Фактичні витрати можуть відрізнятись в залежності від складності конструкції системи</t>
  </si>
  <si>
    <t>Результати розрахунків є орієнтовними.  Фактичні витрати можуть відрізнятись в залежності від складності конструкції системи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</si>
</sst>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 Cyr"/>
    </font>
    <font>
      <sz val="8"/>
      <name val="Arial Cyr"/>
    </font>
    <font>
      <b/>
      <sz val="10"/>
      <name val="Arial Cyr"/>
    </font>
    <font>
      <b/>
      <sz val="10"/>
      <name val="Ayuthaya"/>
    </font>
    <font>
      <sz val="9"/>
      <name val="Arial Tur"/>
      <family val="2"/>
    </font>
    <font>
      <sz val="10"/>
      <name val="Arial"/>
    </font>
    <font>
      <b/>
      <sz val="10"/>
      <name val="Verdana"/>
    </font>
    <font>
      <sz val="10"/>
      <name val="Verdana"/>
    </font>
    <font>
      <b/>
      <sz val="10"/>
      <name val="Aptos Narrow"/>
      <family val="2"/>
    </font>
    <font>
      <b/>
      <sz val="1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name val="Arial Cyr"/>
      <charset val="204"/>
    </font>
    <font>
      <b/>
      <sz val="12"/>
      <name val="Arial Cyr"/>
    </font>
    <font>
      <b/>
      <sz val="10"/>
      <name val="Arial Cyr"/>
      <charset val="204"/>
    </font>
    <font>
      <sz val="10"/>
      <name val="Arial Cyr"/>
      <charset val="204"/>
    </font>
    <font>
      <u/>
      <sz val="10"/>
      <color theme="10"/>
      <name val="Arial Cyr"/>
    </font>
    <font>
      <u/>
      <sz val="14"/>
      <color theme="10"/>
      <name val="Arial Cyr"/>
    </font>
    <font>
      <u/>
      <sz val="16"/>
      <color theme="10"/>
      <name val="Arial Cyr"/>
    </font>
    <font>
      <b/>
      <sz val="16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E0F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5" fillId="0" borderId="0" applyNumberFormat="0" applyFill="0" applyBorder="0" applyAlignment="0" applyProtection="0"/>
  </cellStyleXfs>
  <cellXfs count="86">
    <xf numFmtId="0" fontId="0" fillId="0" borderId="0" xfId="0"/>
    <xf numFmtId="2" fontId="0" fillId="0" borderId="0" xfId="0" applyNumberFormat="1"/>
    <xf numFmtId="2" fontId="0" fillId="0" borderId="0" xfId="0" applyNumberFormat="1" applyProtection="1">
      <protection hidden="1"/>
    </xf>
    <xf numFmtId="2" fontId="0" fillId="0" borderId="0" xfId="0" applyNumberFormat="1" applyProtection="1">
      <protection locked="0"/>
    </xf>
    <xf numFmtId="0" fontId="2" fillId="0" borderId="0" xfId="0" applyFont="1"/>
    <xf numFmtId="2" fontId="0" fillId="0" borderId="3" xfId="0" applyNumberFormat="1" applyBorder="1" applyProtection="1">
      <protection hidden="1"/>
    </xf>
    <xf numFmtId="0" fontId="2" fillId="0" borderId="0" xfId="0" applyFont="1" applyAlignment="1">
      <alignment wrapText="1"/>
    </xf>
    <xf numFmtId="2" fontId="0" fillId="0" borderId="4" xfId="0" applyNumberFormat="1" applyBorder="1" applyProtection="1">
      <protection hidden="1"/>
    </xf>
    <xf numFmtId="2" fontId="0" fillId="0" borderId="1" xfId="0" applyNumberFormat="1" applyBorder="1"/>
    <xf numFmtId="2" fontId="0" fillId="0" borderId="2" xfId="0" applyNumberFormat="1" applyBorder="1"/>
    <xf numFmtId="3" fontId="0" fillId="0" borderId="2" xfId="0" applyNumberFormat="1" applyBorder="1"/>
    <xf numFmtId="2" fontId="7" fillId="0" borderId="1" xfId="0" applyNumberFormat="1" applyFont="1" applyBorder="1"/>
    <xf numFmtId="2" fontId="7" fillId="0" borderId="2" xfId="0" applyNumberFormat="1" applyFont="1" applyBorder="1"/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3" fontId="0" fillId="0" borderId="1" xfId="0" applyNumberFormat="1" applyBorder="1"/>
    <xf numFmtId="0" fontId="0" fillId="0" borderId="0" xfId="0" applyAlignment="1">
      <alignment horizontal="center"/>
    </xf>
    <xf numFmtId="1" fontId="0" fillId="0" borderId="0" xfId="0" applyNumberFormat="1" applyProtection="1">
      <protection locked="0"/>
    </xf>
    <xf numFmtId="2" fontId="2" fillId="0" borderId="0" xfId="0" applyNumberFormat="1" applyFont="1" applyProtection="1">
      <protection locked="0"/>
    </xf>
    <xf numFmtId="2" fontId="7" fillId="0" borderId="0" xfId="0" applyNumberFormat="1" applyFont="1"/>
    <xf numFmtId="0" fontId="6" fillId="0" borderId="0" xfId="0" applyFont="1" applyAlignment="1">
      <alignment wrapText="1"/>
    </xf>
    <xf numFmtId="0" fontId="3" fillId="0" borderId="0" xfId="0" applyFont="1" applyAlignment="1">
      <alignment wrapText="1"/>
    </xf>
    <xf numFmtId="3" fontId="0" fillId="0" borderId="0" xfId="0" applyNumberFormat="1"/>
    <xf numFmtId="2" fontId="2" fillId="0" borderId="0" xfId="0" applyNumberFormat="1" applyFont="1"/>
    <xf numFmtId="2" fontId="2" fillId="0" borderId="1" xfId="0" applyNumberFormat="1" applyFont="1" applyBorder="1" applyProtection="1">
      <protection hidden="1"/>
    </xf>
    <xf numFmtId="0" fontId="2" fillId="0" borderId="1" xfId="0" applyFont="1" applyBorder="1" applyProtection="1">
      <protection hidden="1"/>
    </xf>
    <xf numFmtId="2" fontId="2" fillId="0" borderId="1" xfId="0" applyNumberFormat="1" applyFont="1" applyBorder="1"/>
    <xf numFmtId="0" fontId="2" fillId="0" borderId="1" xfId="0" applyFont="1" applyBorder="1"/>
    <xf numFmtId="0" fontId="9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left" vertical="center" wrapText="1" readingOrder="1"/>
    </xf>
    <xf numFmtId="0" fontId="9" fillId="2" borderId="14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top" wrapText="1"/>
    </xf>
    <xf numFmtId="0" fontId="9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13" fillId="0" borderId="1" xfId="0" applyNumberFormat="1" applyFont="1" applyBorder="1"/>
    <xf numFmtId="2" fontId="0" fillId="0" borderId="1" xfId="0" applyNumberFormat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vertical="center" wrapText="1"/>
    </xf>
    <xf numFmtId="0" fontId="12" fillId="0" borderId="22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7" fillId="0" borderId="0" xfId="2" applyFont="1" applyAlignment="1"/>
    <xf numFmtId="0" fontId="18" fillId="0" borderId="0" xfId="0" applyFont="1"/>
    <xf numFmtId="1" fontId="0" fillId="0" borderId="1" xfId="0" applyNumberFormat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right"/>
      <protection locked="0"/>
    </xf>
    <xf numFmtId="1" fontId="0" fillId="0" borderId="2" xfId="0" applyNumberFormat="1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3" fontId="4" fillId="0" borderId="1" xfId="1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>
      <alignment horizontal="center" wrapText="1"/>
    </xf>
    <xf numFmtId="2" fontId="0" fillId="0" borderId="2" xfId="0" applyNumberFormat="1" applyBorder="1" applyProtection="1">
      <protection hidden="1"/>
    </xf>
    <xf numFmtId="0" fontId="0" fillId="0" borderId="2" xfId="0" applyBorder="1" applyProtection="1">
      <protection hidden="1"/>
    </xf>
    <xf numFmtId="0" fontId="9" fillId="3" borderId="8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6" fillId="0" borderId="7" xfId="2" applyFont="1" applyBorder="1" applyAlignment="1" applyProtection="1">
      <alignment horizontal="center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2" fontId="2" fillId="0" borderId="19" xfId="0" applyNumberFormat="1" applyFont="1" applyBorder="1" applyAlignment="1" applyProtection="1">
      <alignment horizontal="center"/>
      <protection hidden="1"/>
    </xf>
    <xf numFmtId="2" fontId="2" fillId="0" borderId="20" xfId="0" applyNumberFormat="1" applyFont="1" applyBorder="1" applyAlignment="1" applyProtection="1">
      <alignment horizontal="center"/>
      <protection hidden="1"/>
    </xf>
    <xf numFmtId="2" fontId="2" fillId="0" borderId="5" xfId="0" applyNumberFormat="1" applyFont="1" applyBorder="1" applyAlignment="1" applyProtection="1">
      <alignment horizontal="center"/>
      <protection hidden="1"/>
    </xf>
    <xf numFmtId="2" fontId="11" fillId="3" borderId="8" xfId="0" applyNumberFormat="1" applyFont="1" applyFill="1" applyBorder="1" applyAlignment="1" applyProtection="1">
      <alignment horizontal="center" vertical="center"/>
      <protection hidden="1"/>
    </xf>
    <xf numFmtId="2" fontId="11" fillId="3" borderId="15" xfId="0" applyNumberFormat="1" applyFont="1" applyFill="1" applyBorder="1" applyAlignment="1" applyProtection="1">
      <alignment horizontal="center" vertical="center"/>
      <protection hidden="1"/>
    </xf>
    <xf numFmtId="2" fontId="11" fillId="3" borderId="9" xfId="0" applyNumberFormat="1" applyFont="1" applyFill="1" applyBorder="1" applyAlignment="1" applyProtection="1">
      <alignment horizontal="center" vertical="center"/>
      <protection hidden="1"/>
    </xf>
    <xf numFmtId="0" fontId="16" fillId="0" borderId="0" xfId="2" applyFont="1" applyAlignment="1">
      <alignment horizontal="center"/>
    </xf>
    <xf numFmtId="0" fontId="14" fillId="0" borderId="0" xfId="0" applyFont="1" applyAlignment="1">
      <alignment horizontal="left" vertical="center" wrapText="1"/>
    </xf>
    <xf numFmtId="0" fontId="12" fillId="0" borderId="16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</cellXfs>
  <cellStyles count="3">
    <cellStyle name="Normal_HPM-ST" xfId="1" xr:uid="{37BE0936-B27D-4B0B-8CB9-319899999996}"/>
    <cellStyle name="Гіперпосилання" xfId="2" builtinId="8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0F4"/>
      <color rgb="FFFFFFCC"/>
      <color rgb="FFBFE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440460</xdr:colOff>
      <xdr:row>0</xdr:row>
      <xdr:rowOff>391150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802FFA6-A1F6-E058-3B7F-E4609238A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1539010" cy="391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195581</xdr:colOff>
      <xdr:row>0</xdr:row>
      <xdr:rowOff>11430</xdr:rowOff>
    </xdr:from>
    <xdr:to>
      <xdr:col>1</xdr:col>
      <xdr:colOff>767080</xdr:colOff>
      <xdr:row>0</xdr:row>
      <xdr:rowOff>387350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759D54F-11C4-4C5B-B4A2-0886CAFF4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581" y="11430"/>
          <a:ext cx="1498599" cy="375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uroterm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euroter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342A3-1703-48EF-8DA9-ECCE2A7D6919}">
  <dimension ref="A1:Q52"/>
  <sheetViews>
    <sheetView zoomScale="120" zoomScaleNormal="120" workbookViewId="0">
      <pane xSplit="10" ySplit="6" topLeftCell="K19" activePane="bottomRight" state="frozen"/>
      <selection pane="topRight" activeCell="K1" sqref="K1"/>
      <selection pane="bottomLeft" activeCell="A7" sqref="A7"/>
      <selection pane="bottomRight" activeCell="L6" sqref="L6"/>
    </sheetView>
  </sheetViews>
  <sheetFormatPr defaultColWidth="11.44140625" defaultRowHeight="13.2"/>
  <cols>
    <col min="1" max="1" width="16.44140625" customWidth="1"/>
    <col min="2" max="2" width="12" customWidth="1"/>
    <col min="3" max="3" width="9.77734375" customWidth="1"/>
    <col min="4" max="4" width="16.6640625" hidden="1" customWidth="1"/>
    <col min="5" max="5" width="12.33203125" customWidth="1"/>
    <col min="6" max="6" width="13.5546875" hidden="1" customWidth="1"/>
    <col min="7" max="7" width="12.21875" hidden="1" customWidth="1"/>
    <col min="8" max="8" width="15.88671875" hidden="1" customWidth="1"/>
    <col min="9" max="9" width="21.109375" customWidth="1"/>
    <col min="10" max="10" width="11.44140625" customWidth="1"/>
    <col min="11" max="11" width="11.6640625" customWidth="1"/>
    <col min="12" max="12" width="11.44140625" customWidth="1"/>
    <col min="13" max="13" width="9.5546875" customWidth="1"/>
    <col min="14" max="14" width="20.44140625" customWidth="1"/>
    <col min="15" max="16" width="11.44140625" customWidth="1"/>
    <col min="17" max="17" width="10.5546875" customWidth="1"/>
  </cols>
  <sheetData>
    <row r="1" spans="1:17" ht="32.4" customHeight="1" thickBot="1">
      <c r="A1" s="16"/>
      <c r="B1" s="17"/>
      <c r="C1" s="16"/>
      <c r="D1" s="2"/>
      <c r="E1" s="55" t="s">
        <v>18</v>
      </c>
      <c r="F1" s="55"/>
      <c r="G1" s="55"/>
      <c r="H1" s="55"/>
      <c r="I1" s="55"/>
      <c r="J1" s="1"/>
      <c r="K1" s="19"/>
      <c r="N1" s="19"/>
      <c r="O1" s="1"/>
    </row>
    <row r="2" spans="1:17" ht="18" customHeight="1">
      <c r="A2" s="56" t="s">
        <v>9</v>
      </c>
      <c r="B2" s="57"/>
      <c r="C2" s="57"/>
      <c r="D2" s="57"/>
      <c r="E2" s="57"/>
      <c r="F2" s="57"/>
      <c r="G2" s="57"/>
      <c r="H2" s="57"/>
      <c r="I2" s="58"/>
    </row>
    <row r="3" spans="1:17" ht="16.8" customHeight="1" thickBot="1">
      <c r="A3" s="59"/>
      <c r="B3" s="60"/>
      <c r="C3" s="60"/>
      <c r="D3" s="60"/>
      <c r="E3" s="60"/>
      <c r="F3" s="60"/>
      <c r="G3" s="60"/>
      <c r="H3" s="60"/>
      <c r="I3" s="61"/>
    </row>
    <row r="4" spans="1:17" ht="4.8" customHeight="1" thickBot="1">
      <c r="A4" s="16"/>
      <c r="B4" s="17"/>
      <c r="C4" s="16"/>
      <c r="D4" s="2"/>
      <c r="E4" s="2"/>
      <c r="F4" s="1"/>
      <c r="G4" s="1"/>
      <c r="H4" s="22"/>
      <c r="I4" s="19"/>
      <c r="J4" s="1"/>
      <c r="K4" s="19"/>
      <c r="N4" s="19"/>
      <c r="O4" s="1"/>
    </row>
    <row r="5" spans="1:17" ht="21.6" customHeight="1" thickBot="1">
      <c r="A5" s="62" t="s">
        <v>10</v>
      </c>
      <c r="B5" s="63"/>
      <c r="C5" s="64"/>
      <c r="D5" s="69" t="s">
        <v>14</v>
      </c>
      <c r="E5" s="70"/>
      <c r="F5" s="70"/>
      <c r="G5" s="70"/>
      <c r="H5" s="70"/>
      <c r="I5" s="71"/>
      <c r="J5" s="1"/>
      <c r="K5" s="19"/>
      <c r="N5" s="19"/>
      <c r="O5" s="1"/>
    </row>
    <row r="6" spans="1:17" ht="65.25" customHeight="1" thickBot="1">
      <c r="A6" s="28" t="s">
        <v>0</v>
      </c>
      <c r="B6" s="29" t="s">
        <v>1</v>
      </c>
      <c r="C6" s="30" t="s">
        <v>2</v>
      </c>
      <c r="D6" s="38" t="s">
        <v>3</v>
      </c>
      <c r="E6" s="31" t="s">
        <v>11</v>
      </c>
      <c r="F6" s="32" t="s">
        <v>7</v>
      </c>
      <c r="G6" s="32" t="s">
        <v>4</v>
      </c>
      <c r="H6" s="32" t="s">
        <v>5</v>
      </c>
      <c r="I6" s="32" t="s">
        <v>17</v>
      </c>
      <c r="J6" s="20"/>
      <c r="K6" s="20"/>
      <c r="L6" s="20"/>
      <c r="M6" s="21"/>
      <c r="N6" s="20"/>
      <c r="O6" s="20"/>
    </row>
    <row r="7" spans="1:17">
      <c r="A7" s="46"/>
      <c r="B7" s="45"/>
      <c r="C7" s="47"/>
      <c r="D7" s="5">
        <f>(((A7/1000+B7*2/1000)*(A7/1000+B7*2/1000))*3.1415926-(A7/1000*A7/1000)*3.1415926)*(C7/2)+B7/1000*C7</f>
        <v>0</v>
      </c>
      <c r="E7" s="7">
        <f>D7*0.3</f>
        <v>0</v>
      </c>
      <c r="F7" s="9">
        <f>3.1415926*(A7+B7*2)/1000</f>
        <v>0</v>
      </c>
      <c r="G7" s="9">
        <f>F7*(C7/2)*1.5</f>
        <v>0</v>
      </c>
      <c r="H7" s="10">
        <f>C7</f>
        <v>0</v>
      </c>
      <c r="I7" s="12">
        <f>H7+G7</f>
        <v>0</v>
      </c>
      <c r="J7" s="1"/>
      <c r="K7" s="19"/>
      <c r="L7" s="19"/>
      <c r="N7" s="19"/>
      <c r="O7" s="1"/>
      <c r="Q7" s="1"/>
    </row>
    <row r="8" spans="1:17">
      <c r="A8" s="46"/>
      <c r="B8" s="45"/>
      <c r="C8" s="47"/>
      <c r="D8" s="5">
        <f t="shared" ref="D8:D15" si="0">(((A8/1000+B8*2/1000)*(A8/1000+B8*2/1000))*3.1415926-(A8/1000*A8/1000)*3.1415926)*(C8/2)+B8/1000*C8</f>
        <v>0</v>
      </c>
      <c r="E8" s="7">
        <f t="shared" ref="E8:E14" si="1">D8*0.3</f>
        <v>0</v>
      </c>
      <c r="F8" s="9">
        <f t="shared" ref="F8:F15" si="2">3.1415926*(A8+B8*2)/1000</f>
        <v>0</v>
      </c>
      <c r="G8" s="9">
        <f t="shared" ref="G8:G15" si="3">F8*(C8/2)*1.5</f>
        <v>0</v>
      </c>
      <c r="H8" s="10">
        <f t="shared" ref="H8:H15" si="4">C8</f>
        <v>0</v>
      </c>
      <c r="I8" s="12">
        <f t="shared" ref="I8:I15" si="5">H8+G8</f>
        <v>0</v>
      </c>
      <c r="J8" s="1"/>
      <c r="K8" s="19"/>
      <c r="L8" s="19"/>
      <c r="N8" s="19"/>
      <c r="O8" s="1"/>
      <c r="Q8" s="1"/>
    </row>
    <row r="9" spans="1:17">
      <c r="A9" s="46"/>
      <c r="B9" s="45"/>
      <c r="C9" s="47"/>
      <c r="D9" s="5">
        <f t="shared" si="0"/>
        <v>0</v>
      </c>
      <c r="E9" s="7">
        <f t="shared" si="1"/>
        <v>0</v>
      </c>
      <c r="F9" s="9">
        <f t="shared" si="2"/>
        <v>0</v>
      </c>
      <c r="G9" s="9">
        <f t="shared" si="3"/>
        <v>0</v>
      </c>
      <c r="H9" s="10">
        <f t="shared" si="4"/>
        <v>0</v>
      </c>
      <c r="I9" s="12">
        <f t="shared" si="5"/>
        <v>0</v>
      </c>
      <c r="J9" s="1"/>
      <c r="K9" s="19"/>
      <c r="L9" s="19"/>
      <c r="N9" s="19"/>
      <c r="O9" s="1"/>
      <c r="Q9" s="1"/>
    </row>
    <row r="10" spans="1:17">
      <c r="A10" s="46"/>
      <c r="B10" s="45"/>
      <c r="C10" s="47"/>
      <c r="D10" s="5">
        <f t="shared" si="0"/>
        <v>0</v>
      </c>
      <c r="E10" s="7">
        <f t="shared" si="1"/>
        <v>0</v>
      </c>
      <c r="F10" s="9">
        <f t="shared" si="2"/>
        <v>0</v>
      </c>
      <c r="G10" s="9">
        <f t="shared" si="3"/>
        <v>0</v>
      </c>
      <c r="H10" s="10">
        <f t="shared" si="4"/>
        <v>0</v>
      </c>
      <c r="I10" s="12">
        <f t="shared" si="5"/>
        <v>0</v>
      </c>
      <c r="J10" s="1"/>
      <c r="K10" s="19"/>
      <c r="L10" s="19"/>
      <c r="N10" s="19"/>
      <c r="O10" s="1"/>
      <c r="Q10" s="1"/>
    </row>
    <row r="11" spans="1:17">
      <c r="A11" s="46"/>
      <c r="B11" s="45"/>
      <c r="C11" s="47"/>
      <c r="D11" s="5">
        <f t="shared" si="0"/>
        <v>0</v>
      </c>
      <c r="E11" s="7">
        <f t="shared" si="1"/>
        <v>0</v>
      </c>
      <c r="F11" s="9">
        <f t="shared" si="2"/>
        <v>0</v>
      </c>
      <c r="G11" s="9">
        <f t="shared" si="3"/>
        <v>0</v>
      </c>
      <c r="H11" s="10">
        <f t="shared" si="4"/>
        <v>0</v>
      </c>
      <c r="I11" s="12">
        <f t="shared" si="5"/>
        <v>0</v>
      </c>
      <c r="J11" s="1"/>
      <c r="K11" s="19"/>
      <c r="L11" s="1"/>
      <c r="N11" s="19"/>
      <c r="O11" s="1"/>
      <c r="Q11" s="1"/>
    </row>
    <row r="12" spans="1:17">
      <c r="A12" s="46"/>
      <c r="B12" s="45"/>
      <c r="C12" s="47"/>
      <c r="D12" s="5">
        <f t="shared" si="0"/>
        <v>0</v>
      </c>
      <c r="E12" s="7">
        <f t="shared" si="1"/>
        <v>0</v>
      </c>
      <c r="F12" s="9">
        <f t="shared" si="2"/>
        <v>0</v>
      </c>
      <c r="G12" s="9">
        <f t="shared" si="3"/>
        <v>0</v>
      </c>
      <c r="H12" s="10">
        <f t="shared" si="4"/>
        <v>0</v>
      </c>
      <c r="I12" s="12">
        <f t="shared" si="5"/>
        <v>0</v>
      </c>
      <c r="J12" s="1"/>
      <c r="K12" s="19"/>
      <c r="L12" s="1"/>
      <c r="N12" s="19"/>
      <c r="O12" s="1"/>
      <c r="Q12" s="1"/>
    </row>
    <row r="13" spans="1:17">
      <c r="A13" s="46"/>
      <c r="B13" s="45"/>
      <c r="C13" s="47"/>
      <c r="D13" s="5">
        <f t="shared" si="0"/>
        <v>0</v>
      </c>
      <c r="E13" s="7">
        <f t="shared" si="1"/>
        <v>0</v>
      </c>
      <c r="F13" s="9">
        <f t="shared" si="2"/>
        <v>0</v>
      </c>
      <c r="G13" s="9">
        <f t="shared" si="3"/>
        <v>0</v>
      </c>
      <c r="H13" s="10">
        <f t="shared" si="4"/>
        <v>0</v>
      </c>
      <c r="I13" s="12">
        <f t="shared" si="5"/>
        <v>0</v>
      </c>
      <c r="J13" s="1"/>
      <c r="K13" s="19"/>
      <c r="L13" s="1"/>
      <c r="N13" s="19"/>
      <c r="O13" s="1"/>
      <c r="Q13" s="1"/>
    </row>
    <row r="14" spans="1:17">
      <c r="A14" s="46"/>
      <c r="B14" s="45"/>
      <c r="C14" s="47"/>
      <c r="D14" s="5">
        <f t="shared" si="0"/>
        <v>0</v>
      </c>
      <c r="E14" s="7">
        <f t="shared" si="1"/>
        <v>0</v>
      </c>
      <c r="F14" s="9">
        <f t="shared" si="2"/>
        <v>0</v>
      </c>
      <c r="G14" s="9">
        <f t="shared" si="3"/>
        <v>0</v>
      </c>
      <c r="H14" s="10">
        <f t="shared" si="4"/>
        <v>0</v>
      </c>
      <c r="I14" s="12">
        <f t="shared" si="5"/>
        <v>0</v>
      </c>
      <c r="J14" s="1"/>
      <c r="K14" s="19"/>
      <c r="L14" s="1"/>
      <c r="N14" s="19"/>
      <c r="O14" s="1"/>
      <c r="Q14" s="1"/>
    </row>
    <row r="15" spans="1:17">
      <c r="A15" s="46"/>
      <c r="B15" s="45"/>
      <c r="C15" s="47"/>
      <c r="D15" s="5">
        <f t="shared" si="0"/>
        <v>0</v>
      </c>
      <c r="E15" s="7">
        <f t="shared" ref="E15" si="6">D15*0.3</f>
        <v>0</v>
      </c>
      <c r="F15" s="9">
        <f t="shared" si="2"/>
        <v>0</v>
      </c>
      <c r="G15" s="9">
        <f t="shared" si="3"/>
        <v>0</v>
      </c>
      <c r="H15" s="10">
        <f t="shared" si="4"/>
        <v>0</v>
      </c>
      <c r="I15" s="12">
        <f t="shared" si="5"/>
        <v>0</v>
      </c>
      <c r="J15" s="1"/>
      <c r="K15" s="19"/>
      <c r="L15" s="1"/>
      <c r="N15" s="19"/>
      <c r="O15" s="1"/>
      <c r="Q15" s="1"/>
    </row>
    <row r="16" spans="1:17">
      <c r="A16" s="66" t="s">
        <v>8</v>
      </c>
      <c r="B16" s="67"/>
      <c r="C16" s="68"/>
      <c r="D16" s="24">
        <f>SUM(E7:E10)</f>
        <v>0</v>
      </c>
      <c r="E16" s="24">
        <f>SUM(E7:E15)</f>
        <v>0</v>
      </c>
      <c r="F16" s="25">
        <f>SUM(G7:G10)</f>
        <v>0</v>
      </c>
      <c r="G16" s="24"/>
      <c r="H16" s="26">
        <f>SUM(I7:I10)</f>
        <v>0</v>
      </c>
      <c r="I16" s="36">
        <f>SUM(I7:I15)</f>
        <v>0</v>
      </c>
      <c r="J16" s="23"/>
      <c r="K16" s="23"/>
      <c r="L16" s="4"/>
      <c r="N16" s="23"/>
      <c r="O16" s="23"/>
    </row>
    <row r="17" spans="1:15">
      <c r="A17" s="65" t="s">
        <v>19</v>
      </c>
      <c r="B17" s="65"/>
      <c r="C17" s="65"/>
      <c r="D17" s="65"/>
      <c r="E17" s="65"/>
      <c r="F17" s="65"/>
      <c r="G17" s="65"/>
      <c r="H17" s="65"/>
      <c r="I17" s="65"/>
      <c r="J17" s="1"/>
      <c r="K17" s="19"/>
      <c r="N17" s="19"/>
      <c r="O17" s="1"/>
    </row>
    <row r="18" spans="1:15">
      <c r="A18" s="65"/>
      <c r="B18" s="65"/>
      <c r="C18" s="65"/>
      <c r="D18" s="65"/>
      <c r="E18" s="65"/>
      <c r="F18" s="65"/>
      <c r="G18" s="65"/>
      <c r="H18" s="65"/>
      <c r="I18" s="65"/>
      <c r="J18" s="6"/>
      <c r="K18" s="19"/>
      <c r="N18" s="19"/>
      <c r="O18" s="1"/>
    </row>
    <row r="19" spans="1:15">
      <c r="A19" s="65"/>
      <c r="B19" s="65"/>
      <c r="C19" s="65"/>
      <c r="D19" s="65"/>
      <c r="E19" s="65"/>
      <c r="F19" s="65"/>
      <c r="G19" s="65"/>
      <c r="H19" s="65"/>
      <c r="I19" s="65"/>
      <c r="J19" s="1"/>
    </row>
    <row r="25" spans="1:15">
      <c r="A25" s="3"/>
      <c r="B25" s="3"/>
      <c r="C25" s="3"/>
      <c r="D25" s="3"/>
      <c r="E25" s="2"/>
      <c r="F25" s="2"/>
      <c r="H25" s="1"/>
    </row>
    <row r="26" spans="1:15">
      <c r="A26" s="3"/>
      <c r="B26" s="3"/>
      <c r="C26" s="3"/>
      <c r="D26" s="3"/>
      <c r="E26" s="2"/>
      <c r="F26" s="2"/>
    </row>
    <row r="27" spans="1:15">
      <c r="A27" s="3"/>
      <c r="B27" s="3"/>
      <c r="C27" s="3"/>
      <c r="D27" s="3"/>
      <c r="E27" s="2"/>
      <c r="F27" s="2"/>
      <c r="G27" s="4"/>
      <c r="H27" s="4"/>
    </row>
    <row r="28" spans="1:15">
      <c r="A28" s="3"/>
      <c r="B28" s="3"/>
      <c r="C28" s="3"/>
      <c r="D28" s="3"/>
      <c r="E28" s="2"/>
      <c r="F28" s="2"/>
      <c r="G28" s="4"/>
      <c r="H28" s="4"/>
    </row>
    <row r="29" spans="1:15">
      <c r="A29" s="3"/>
      <c r="B29" s="3"/>
      <c r="C29" s="3"/>
      <c r="D29" s="3"/>
      <c r="E29" s="2"/>
      <c r="F29" s="2"/>
      <c r="G29" s="4"/>
      <c r="H29" s="4"/>
    </row>
    <row r="30" spans="1:15">
      <c r="A30" s="18"/>
      <c r="B30" s="3"/>
      <c r="C30" s="3"/>
      <c r="D30" s="3"/>
      <c r="E30" s="2"/>
      <c r="F30" s="2"/>
      <c r="G30" s="4"/>
      <c r="H30" s="4"/>
    </row>
    <row r="31" spans="1:15">
      <c r="A31" s="18"/>
      <c r="B31" s="3"/>
      <c r="C31" s="3"/>
      <c r="D31" s="3"/>
      <c r="E31" s="2"/>
      <c r="F31" s="2"/>
      <c r="G31" s="4"/>
      <c r="H31" s="4"/>
    </row>
    <row r="32" spans="1:15">
      <c r="A32" s="3"/>
      <c r="B32" s="3"/>
      <c r="C32" s="3"/>
      <c r="D32" s="3"/>
      <c r="E32" s="2"/>
      <c r="F32" s="2"/>
    </row>
    <row r="33" spans="1:6">
      <c r="A33" s="3"/>
      <c r="B33" s="3"/>
      <c r="C33" s="3"/>
      <c r="D33" s="3"/>
      <c r="E33" s="1"/>
      <c r="F33" s="1"/>
    </row>
    <row r="34" spans="1:6">
      <c r="A34" s="3"/>
      <c r="B34" s="3"/>
      <c r="C34" s="3"/>
      <c r="D34" s="3"/>
      <c r="E34" s="1"/>
      <c r="F34" s="1"/>
    </row>
    <row r="35" spans="1:6">
      <c r="A35" s="3"/>
      <c r="B35" s="3"/>
      <c r="C35" s="3"/>
      <c r="D35" s="3"/>
      <c r="E35" s="1"/>
      <c r="F35" s="1"/>
    </row>
    <row r="36" spans="1:6">
      <c r="A36" s="3"/>
      <c r="B36" s="3"/>
      <c r="C36" s="3"/>
      <c r="D36" s="3"/>
      <c r="E36" s="1"/>
      <c r="F36" s="1"/>
    </row>
    <row r="37" spans="1:6">
      <c r="A37" s="3"/>
      <c r="B37" s="3"/>
      <c r="C37" s="3"/>
      <c r="D37" s="3"/>
      <c r="E37" s="1"/>
      <c r="F37" s="1"/>
    </row>
    <row r="38" spans="1:6">
      <c r="A38" s="3"/>
      <c r="B38" s="3"/>
      <c r="C38" s="3"/>
      <c r="D38" s="3"/>
      <c r="E38" s="1"/>
      <c r="F38" s="1"/>
    </row>
    <row r="39" spans="1:6">
      <c r="A39" s="3"/>
      <c r="B39" s="3"/>
      <c r="C39" s="3"/>
      <c r="D39" s="3"/>
      <c r="E39" s="1"/>
      <c r="F39" s="1"/>
    </row>
    <row r="40" spans="1:6">
      <c r="A40" s="3"/>
      <c r="B40" s="3"/>
      <c r="C40" s="3"/>
      <c r="D40" s="3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1+LA/BjeXCFFl/w2CgZvEwZ+8Mr2hb2QZjU61iNFtLQBm8+IFp/B9DFScQ8YjjZJy1SwrlZFBW7t98g9CLA2nA==" saltValue="foZeyqe2dkWKpCJ9NpYRMg==" spinCount="100000" sheet="1" objects="1" scenarios="1"/>
  <mergeCells count="6">
    <mergeCell ref="E1:I1"/>
    <mergeCell ref="A2:I3"/>
    <mergeCell ref="A5:C5"/>
    <mergeCell ref="A17:I19"/>
    <mergeCell ref="A16:C16"/>
    <mergeCell ref="D5:I5"/>
  </mergeCells>
  <phoneticPr fontId="1" type="noConversion"/>
  <hyperlinks>
    <hyperlink ref="E1" r:id="rId1" xr:uid="{FA1BF21A-5486-4CA4-A09F-C5A34F0C827E}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E3C6-75C2-4622-A809-14DE9A40B2D1}">
  <dimension ref="A1:R52"/>
  <sheetViews>
    <sheetView tabSelected="1" zoomScale="120" zoomScaleNormal="120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N7" sqref="N7"/>
    </sheetView>
  </sheetViews>
  <sheetFormatPr defaultColWidth="11.44140625" defaultRowHeight="13.2"/>
  <cols>
    <col min="1" max="1" width="13.5546875" customWidth="1"/>
    <col min="2" max="2" width="11.6640625" customWidth="1"/>
    <col min="3" max="3" width="11.21875" customWidth="1"/>
    <col min="4" max="4" width="11.44140625" customWidth="1"/>
    <col min="5" max="5" width="10.44140625" hidden="1" customWidth="1"/>
    <col min="6" max="6" width="18" customWidth="1"/>
    <col min="7" max="7" width="11.5546875" customWidth="1"/>
    <col min="8" max="10" width="11.44140625" hidden="1" customWidth="1"/>
    <col min="11" max="11" width="15.5546875" bestFit="1" customWidth="1"/>
    <col min="12" max="13" width="11.44140625" customWidth="1"/>
    <col min="14" max="14" width="10" customWidth="1"/>
    <col min="15" max="15" width="10.33203125" customWidth="1"/>
    <col min="16" max="16" width="9.5546875" customWidth="1"/>
    <col min="17" max="17" width="11.44140625" customWidth="1"/>
    <col min="18" max="18" width="12.44140625" customWidth="1"/>
  </cols>
  <sheetData>
    <row r="1" spans="1:18" ht="31.2" customHeight="1" thickBot="1">
      <c r="G1" s="72" t="s">
        <v>18</v>
      </c>
      <c r="H1" s="72"/>
      <c r="I1" s="72"/>
      <c r="J1" s="72"/>
      <c r="K1" s="72"/>
    </row>
    <row r="2" spans="1:18" ht="5.4" hidden="1" customHeight="1" thickBot="1">
      <c r="G2" s="41"/>
      <c r="H2" s="42"/>
      <c r="I2" s="42"/>
    </row>
    <row r="3" spans="1:18" ht="25.2" customHeight="1">
      <c r="A3" s="74" t="s">
        <v>12</v>
      </c>
      <c r="B3" s="75"/>
      <c r="C3" s="75"/>
      <c r="D3" s="75"/>
      <c r="E3" s="75"/>
      <c r="F3" s="75"/>
      <c r="G3" s="75"/>
      <c r="H3" s="75"/>
      <c r="I3" s="75"/>
      <c r="J3" s="75"/>
      <c r="K3" s="76"/>
    </row>
    <row r="4" spans="1:18" ht="11.4" customHeight="1" thickBot="1">
      <c r="A4" s="77"/>
      <c r="B4" s="78"/>
      <c r="C4" s="78"/>
      <c r="D4" s="78"/>
      <c r="E4" s="78"/>
      <c r="F4" s="78"/>
      <c r="G4" s="78"/>
      <c r="H4" s="78"/>
      <c r="I4" s="78"/>
      <c r="J4" s="78"/>
      <c r="K4" s="79"/>
    </row>
    <row r="5" spans="1:18" ht="5.4" customHeight="1" thickBot="1">
      <c r="A5" s="39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8" ht="25.2" customHeight="1" thickBot="1">
      <c r="A6" s="80" t="s">
        <v>10</v>
      </c>
      <c r="B6" s="81"/>
      <c r="C6" s="81"/>
      <c r="D6" s="82"/>
      <c r="E6" s="40"/>
      <c r="F6" s="83" t="s">
        <v>14</v>
      </c>
      <c r="G6" s="84"/>
      <c r="H6" s="84"/>
      <c r="I6" s="84"/>
      <c r="J6" s="84"/>
      <c r="K6" s="85"/>
    </row>
    <row r="7" spans="1:18" ht="69.599999999999994" thickBot="1">
      <c r="A7" s="34" t="s">
        <v>0</v>
      </c>
      <c r="B7" s="34" t="s">
        <v>1</v>
      </c>
      <c r="C7" s="34" t="s">
        <v>2</v>
      </c>
      <c r="D7" s="34" t="s">
        <v>15</v>
      </c>
      <c r="E7" s="49" t="s">
        <v>3</v>
      </c>
      <c r="F7" s="52" t="s">
        <v>13</v>
      </c>
      <c r="G7" s="53" t="s">
        <v>6</v>
      </c>
      <c r="H7" s="53" t="s">
        <v>7</v>
      </c>
      <c r="I7" s="53" t="s">
        <v>4</v>
      </c>
      <c r="J7" s="53" t="s">
        <v>5</v>
      </c>
      <c r="K7" s="54" t="s">
        <v>16</v>
      </c>
      <c r="L7" s="20"/>
      <c r="M7" s="20"/>
      <c r="N7" s="20"/>
      <c r="O7" s="21"/>
      <c r="P7" s="20"/>
      <c r="Q7" s="20"/>
    </row>
    <row r="8" spans="1:18">
      <c r="A8" s="44"/>
      <c r="B8" s="43"/>
      <c r="C8" s="48"/>
      <c r="D8" s="37">
        <v>1</v>
      </c>
      <c r="E8" s="13">
        <f>(((A8/1000+B8*2/1000)*(A8/1000+B8*2/1000))*3.1415926-(A8/1000*A8/1000)*3.1415926)*(C8/D8-1)+B8/1000*C8</f>
        <v>0</v>
      </c>
      <c r="F8" s="50">
        <f>0.3*E8</f>
        <v>0</v>
      </c>
      <c r="G8" s="51">
        <f>ROUNDUP((A8+B8)*3.1415926*C8/1000,)</f>
        <v>0</v>
      </c>
      <c r="H8" s="9">
        <f t="shared" ref="H8:H16" si="0">3.1415926*(A8+B8*2)/1000</f>
        <v>0</v>
      </c>
      <c r="I8" s="9">
        <f>H8*(C8-1)/D8*1.5</f>
        <v>0</v>
      </c>
      <c r="J8" s="10">
        <f t="shared" ref="J8:J16" si="1">C8</f>
        <v>0</v>
      </c>
      <c r="K8" s="12">
        <f t="shared" ref="K8:K16" si="2">I8+J8</f>
        <v>0</v>
      </c>
      <c r="L8" s="1"/>
      <c r="M8" s="19"/>
      <c r="N8" s="19"/>
      <c r="P8" s="19"/>
      <c r="Q8" s="1"/>
      <c r="R8" s="1"/>
    </row>
    <row r="9" spans="1:18">
      <c r="A9" s="44"/>
      <c r="B9" s="43"/>
      <c r="C9" s="48"/>
      <c r="D9" s="37">
        <v>1</v>
      </c>
      <c r="E9" s="13">
        <f>(((A9/1000+B9*2/1000)*(A9/1000+B9*2/1000))*3.1415926-(A9/1000*A9/1000)*3.1415926)*(C9/D9-1)+B9/1000*C9</f>
        <v>0</v>
      </c>
      <c r="F9" s="13">
        <f t="shared" ref="F9:F16" si="3">0.3*E9</f>
        <v>0</v>
      </c>
      <c r="G9" s="14">
        <f t="shared" ref="G9:G16" si="4">ROUNDUP((A9+B9)*3.1415926*C9/1000,)</f>
        <v>0</v>
      </c>
      <c r="H9" s="8">
        <f t="shared" si="0"/>
        <v>0</v>
      </c>
      <c r="I9" s="8">
        <f t="shared" ref="I9:I16" si="5">H9*(C9-1)/D9*1.5</f>
        <v>0</v>
      </c>
      <c r="J9" s="15">
        <f t="shared" si="1"/>
        <v>0</v>
      </c>
      <c r="K9" s="11">
        <f t="shared" si="2"/>
        <v>0</v>
      </c>
      <c r="L9" s="1"/>
      <c r="M9" s="19"/>
      <c r="N9" s="19"/>
      <c r="P9" s="19"/>
      <c r="Q9" s="1"/>
      <c r="R9" s="1"/>
    </row>
    <row r="10" spans="1:18">
      <c r="A10" s="44"/>
      <c r="B10" s="43"/>
      <c r="C10" s="48"/>
      <c r="D10" s="37">
        <v>1</v>
      </c>
      <c r="E10" s="13">
        <f t="shared" ref="E10:E16" si="6">(((A10/1000+B10*2/1000)*(A10/1000+B10*2/1000))*3.1415926-(A10/1000*A10/1000)*3.1415926)*(C10/D10-1)+B10/1000*C10</f>
        <v>0</v>
      </c>
      <c r="F10" s="13">
        <f t="shared" si="3"/>
        <v>0</v>
      </c>
      <c r="G10" s="14">
        <f t="shared" si="4"/>
        <v>0</v>
      </c>
      <c r="H10" s="8">
        <f t="shared" si="0"/>
        <v>0</v>
      </c>
      <c r="I10" s="8">
        <f t="shared" si="5"/>
        <v>0</v>
      </c>
      <c r="J10" s="15">
        <f t="shared" si="1"/>
        <v>0</v>
      </c>
      <c r="K10" s="11">
        <f t="shared" si="2"/>
        <v>0</v>
      </c>
      <c r="L10" s="1"/>
      <c r="M10" s="19"/>
      <c r="N10" s="19"/>
      <c r="P10" s="19"/>
      <c r="Q10" s="1"/>
      <c r="R10" s="1"/>
    </row>
    <row r="11" spans="1:18">
      <c r="A11" s="44"/>
      <c r="B11" s="43"/>
      <c r="C11" s="48"/>
      <c r="D11" s="37">
        <v>1</v>
      </c>
      <c r="E11" s="13">
        <f t="shared" si="6"/>
        <v>0</v>
      </c>
      <c r="F11" s="13">
        <f t="shared" si="3"/>
        <v>0</v>
      </c>
      <c r="G11" s="14">
        <f t="shared" si="4"/>
        <v>0</v>
      </c>
      <c r="H11" s="8">
        <f t="shared" si="0"/>
        <v>0</v>
      </c>
      <c r="I11" s="8">
        <f t="shared" si="5"/>
        <v>0</v>
      </c>
      <c r="J11" s="15">
        <f t="shared" si="1"/>
        <v>0</v>
      </c>
      <c r="K11" s="11">
        <f t="shared" si="2"/>
        <v>0</v>
      </c>
      <c r="L11" s="1"/>
      <c r="M11" s="19"/>
      <c r="N11" s="19"/>
      <c r="P11" s="19"/>
      <c r="Q11" s="1"/>
      <c r="R11" s="1"/>
    </row>
    <row r="12" spans="1:18">
      <c r="A12" s="44"/>
      <c r="B12" s="43"/>
      <c r="C12" s="48"/>
      <c r="D12" s="37">
        <v>1</v>
      </c>
      <c r="E12" s="13">
        <f t="shared" si="6"/>
        <v>0</v>
      </c>
      <c r="F12" s="13">
        <f t="shared" si="3"/>
        <v>0</v>
      </c>
      <c r="G12" s="14">
        <f t="shared" si="4"/>
        <v>0</v>
      </c>
      <c r="H12" s="8">
        <f t="shared" si="0"/>
        <v>0</v>
      </c>
      <c r="I12" s="8">
        <f t="shared" si="5"/>
        <v>0</v>
      </c>
      <c r="J12" s="15">
        <f t="shared" si="1"/>
        <v>0</v>
      </c>
      <c r="K12" s="11">
        <f t="shared" si="2"/>
        <v>0</v>
      </c>
      <c r="L12" s="1"/>
      <c r="M12" s="19"/>
      <c r="N12" s="19"/>
      <c r="P12" s="19"/>
      <c r="Q12" s="1"/>
      <c r="R12" s="1"/>
    </row>
    <row r="13" spans="1:18">
      <c r="A13" s="44"/>
      <c r="B13" s="43"/>
      <c r="C13" s="48"/>
      <c r="D13" s="37">
        <v>1</v>
      </c>
      <c r="E13" s="13">
        <f t="shared" si="6"/>
        <v>0</v>
      </c>
      <c r="F13" s="13">
        <f>0.3*E13</f>
        <v>0</v>
      </c>
      <c r="G13" s="14">
        <f t="shared" si="4"/>
        <v>0</v>
      </c>
      <c r="H13" s="8">
        <f t="shared" si="0"/>
        <v>0</v>
      </c>
      <c r="I13" s="8">
        <f t="shared" si="5"/>
        <v>0</v>
      </c>
      <c r="J13" s="15">
        <f t="shared" si="1"/>
        <v>0</v>
      </c>
      <c r="K13" s="11">
        <f t="shared" si="2"/>
        <v>0</v>
      </c>
      <c r="L13" s="1"/>
      <c r="M13" s="19"/>
      <c r="N13" s="19"/>
      <c r="P13" s="19"/>
      <c r="Q13" s="1"/>
      <c r="R13" s="1"/>
    </row>
    <row r="14" spans="1:18">
      <c r="A14" s="44"/>
      <c r="B14" s="43"/>
      <c r="C14" s="48"/>
      <c r="D14" s="37">
        <v>1</v>
      </c>
      <c r="E14" s="13">
        <f t="shared" si="6"/>
        <v>0</v>
      </c>
      <c r="F14" s="13">
        <f t="shared" si="3"/>
        <v>0</v>
      </c>
      <c r="G14" s="14">
        <f t="shared" si="4"/>
        <v>0</v>
      </c>
      <c r="H14" s="8">
        <f t="shared" si="0"/>
        <v>0</v>
      </c>
      <c r="I14" s="8">
        <f t="shared" si="5"/>
        <v>0</v>
      </c>
      <c r="J14" s="15">
        <f t="shared" si="1"/>
        <v>0</v>
      </c>
      <c r="K14" s="11">
        <f t="shared" si="2"/>
        <v>0</v>
      </c>
      <c r="L14" s="1"/>
      <c r="M14" s="19"/>
      <c r="N14" s="19"/>
      <c r="P14" s="19"/>
      <c r="Q14" s="1"/>
    </row>
    <row r="15" spans="1:18">
      <c r="A15" s="44"/>
      <c r="B15" s="43"/>
      <c r="C15" s="48"/>
      <c r="D15" s="37">
        <v>1</v>
      </c>
      <c r="E15" s="13">
        <f t="shared" si="6"/>
        <v>0</v>
      </c>
      <c r="F15" s="13">
        <f t="shared" si="3"/>
        <v>0</v>
      </c>
      <c r="G15" s="14">
        <f t="shared" si="4"/>
        <v>0</v>
      </c>
      <c r="H15" s="8">
        <f t="shared" si="0"/>
        <v>0</v>
      </c>
      <c r="I15" s="8">
        <f t="shared" si="5"/>
        <v>0</v>
      </c>
      <c r="J15" s="15">
        <f t="shared" si="1"/>
        <v>0</v>
      </c>
      <c r="K15" s="11">
        <f t="shared" si="2"/>
        <v>0</v>
      </c>
      <c r="L15" s="1"/>
      <c r="M15" s="19"/>
      <c r="N15" s="19"/>
      <c r="P15" s="19"/>
      <c r="Q15" s="1"/>
    </row>
    <row r="16" spans="1:18">
      <c r="A16" s="44"/>
      <c r="B16" s="43"/>
      <c r="C16" s="48"/>
      <c r="D16" s="37">
        <v>1</v>
      </c>
      <c r="E16" s="13">
        <f t="shared" si="6"/>
        <v>0</v>
      </c>
      <c r="F16" s="13">
        <f t="shared" si="3"/>
        <v>0</v>
      </c>
      <c r="G16" s="14">
        <f t="shared" si="4"/>
        <v>0</v>
      </c>
      <c r="H16" s="8">
        <f t="shared" si="0"/>
        <v>0</v>
      </c>
      <c r="I16" s="8">
        <f t="shared" si="5"/>
        <v>0</v>
      </c>
      <c r="J16" s="15">
        <f t="shared" si="1"/>
        <v>0</v>
      </c>
      <c r="K16" s="11">
        <f t="shared" si="2"/>
        <v>0</v>
      </c>
      <c r="L16" s="1"/>
      <c r="M16" s="19"/>
      <c r="N16" s="19"/>
      <c r="P16" s="19"/>
      <c r="Q16" s="1"/>
    </row>
    <row r="17" spans="1:17">
      <c r="A17" s="66" t="s">
        <v>8</v>
      </c>
      <c r="B17" s="67"/>
      <c r="C17" s="67"/>
      <c r="D17" s="68"/>
      <c r="E17" s="24">
        <f>SUM(E8:E11)</f>
        <v>0</v>
      </c>
      <c r="F17" s="24">
        <f>SUM(F8:F16)</f>
        <v>0</v>
      </c>
      <c r="G17" s="25">
        <f>SUM(G8:G11)</f>
        <v>0</v>
      </c>
      <c r="H17" s="24"/>
      <c r="I17" s="26">
        <f>SUM(I8:I11)</f>
        <v>0</v>
      </c>
      <c r="J17" s="27">
        <f>SUM(J8:J11)</f>
        <v>0</v>
      </c>
      <c r="K17" s="36">
        <f>SUM(K8:K16)</f>
        <v>0</v>
      </c>
      <c r="L17" s="23"/>
      <c r="M17" s="23"/>
      <c r="N17" s="4"/>
      <c r="P17" s="23"/>
      <c r="Q17" s="23"/>
    </row>
    <row r="19" spans="1:17" ht="17.399999999999999" customHeight="1">
      <c r="A19" s="73" t="s">
        <v>20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N19" s="19"/>
      <c r="O19" s="1"/>
    </row>
    <row r="20" spans="1:17" ht="17.399999999999999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N20" s="19"/>
      <c r="O20" s="1"/>
    </row>
    <row r="21" spans="1:17">
      <c r="A21" s="35"/>
      <c r="B21" s="35"/>
      <c r="C21" s="35"/>
      <c r="D21" s="35"/>
      <c r="E21" s="35"/>
      <c r="F21" s="35"/>
      <c r="G21" s="35"/>
      <c r="H21" s="35"/>
      <c r="I21" s="35"/>
      <c r="J21" s="1"/>
    </row>
    <row r="27" spans="1:17">
      <c r="A27" s="3"/>
      <c r="B27" s="3"/>
      <c r="C27" s="3"/>
      <c r="D27" s="3"/>
      <c r="E27" s="2"/>
      <c r="F27" s="2"/>
    </row>
    <row r="28" spans="1:17">
      <c r="A28" s="3"/>
      <c r="B28" s="3"/>
      <c r="C28" s="3"/>
      <c r="D28" s="3"/>
      <c r="E28" s="2"/>
      <c r="F28" s="2"/>
    </row>
    <row r="29" spans="1:17">
      <c r="A29" s="3"/>
      <c r="B29" s="3"/>
      <c r="C29" s="3"/>
      <c r="D29" s="3"/>
      <c r="E29" s="2"/>
      <c r="F29" s="2"/>
    </row>
    <row r="30" spans="1:17">
      <c r="A30" s="3"/>
      <c r="B30" s="3"/>
      <c r="C30" s="3"/>
      <c r="D30" s="3"/>
      <c r="E30" s="2"/>
      <c r="F30" s="2"/>
    </row>
    <row r="31" spans="1:17">
      <c r="A31" s="3"/>
      <c r="B31" s="3"/>
      <c r="C31" s="3"/>
      <c r="D31" s="3"/>
      <c r="E31" s="2"/>
      <c r="F31" s="2"/>
    </row>
    <row r="32" spans="1:17">
      <c r="A32" s="3"/>
      <c r="B32" s="3"/>
      <c r="C32" s="3"/>
      <c r="D32" s="3"/>
      <c r="E32" s="2"/>
      <c r="F32" s="2"/>
    </row>
    <row r="33" spans="1:6">
      <c r="A33" s="3"/>
      <c r="B33" s="3"/>
      <c r="C33" s="3"/>
      <c r="D33" s="3"/>
      <c r="E33" s="1"/>
      <c r="F33" s="1"/>
    </row>
    <row r="34" spans="1:6">
      <c r="A34" s="3"/>
      <c r="B34" s="3"/>
      <c r="C34" s="3"/>
      <c r="D34" s="3"/>
      <c r="E34" s="1"/>
      <c r="F34" s="1"/>
    </row>
    <row r="35" spans="1:6">
      <c r="A35" s="3"/>
      <c r="B35" s="3"/>
      <c r="C35" s="3"/>
      <c r="D35" s="3"/>
      <c r="E35" s="1"/>
      <c r="F35" s="1"/>
    </row>
    <row r="36" spans="1:6">
      <c r="A36" s="3"/>
      <c r="B36" s="3"/>
      <c r="C36" s="3"/>
      <c r="D36" s="3"/>
      <c r="E36" s="1"/>
      <c r="F36" s="1"/>
    </row>
    <row r="37" spans="1:6">
      <c r="A37" s="3"/>
      <c r="B37" s="3"/>
      <c r="C37" s="3"/>
      <c r="D37" s="3"/>
      <c r="E37" s="1"/>
      <c r="F37" s="1"/>
    </row>
    <row r="38" spans="1:6">
      <c r="A38" s="3"/>
      <c r="B38" s="3"/>
      <c r="C38" s="3"/>
      <c r="D38" s="3"/>
      <c r="E38" s="1"/>
      <c r="F38" s="1"/>
    </row>
    <row r="39" spans="1:6">
      <c r="A39" s="3"/>
      <c r="B39" s="3"/>
      <c r="C39" s="3"/>
      <c r="D39" s="3"/>
      <c r="E39" s="1"/>
      <c r="F39" s="1"/>
    </row>
    <row r="40" spans="1:6">
      <c r="A40" s="3"/>
      <c r="B40" s="3"/>
      <c r="C40" s="3"/>
      <c r="D40" s="3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  <row r="46" spans="1:6">
      <c r="A46" s="1"/>
      <c r="B46" s="1"/>
      <c r="C46" s="1"/>
      <c r="D46" s="1"/>
      <c r="E46" s="1"/>
      <c r="F46" s="1"/>
    </row>
    <row r="47" spans="1:6">
      <c r="A47" s="1"/>
      <c r="B47" s="1"/>
      <c r="C47" s="1"/>
      <c r="D47" s="1"/>
      <c r="E47" s="1"/>
      <c r="F47" s="1"/>
    </row>
    <row r="48" spans="1:6">
      <c r="A48" s="1"/>
      <c r="B48" s="1"/>
      <c r="C48" s="1"/>
      <c r="D48" s="1"/>
      <c r="E48" s="1"/>
      <c r="F48" s="1"/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D/33ac7tFBl8HiI0K7sQC6OcC+sA2GYcN8+TjdKZF1SbOBynqg6RqYo1KmK0agkpfsk/VsPmDBYTSR4bkVyqtQ==" saltValue="6Z6s77y5tu8YsQndeXLU/w==" spinCount="100000" sheet="1" objects="1" scenarios="1"/>
  <mergeCells count="6">
    <mergeCell ref="G1:K1"/>
    <mergeCell ref="A19:K20"/>
    <mergeCell ref="A3:K4"/>
    <mergeCell ref="A6:D6"/>
    <mergeCell ref="F6:K6"/>
    <mergeCell ref="A17:D17"/>
  </mergeCells>
  <phoneticPr fontId="1" type="noConversion"/>
  <hyperlinks>
    <hyperlink ref="G1" r:id="rId1" xr:uid="{DD4700CB-8746-46AA-87CE-D27DD60F9D5E}"/>
  </hyperlinks>
  <pageMargins left="0.75" right="0.75" top="1" bottom="1" header="0.5" footer="0.5"/>
  <pageSetup paperSize="9" orientation="portrait" horizontalDpi="300" verticalDpi="300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Аксесуари для трубної ізоляції</vt:lpstr>
      <vt:lpstr>Аксесуари для листової ізоляції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Смілянець Дмитро</cp:lastModifiedBy>
  <dcterms:created xsi:type="dcterms:W3CDTF">2006-03-02T10:58:43Z</dcterms:created>
  <dcterms:modified xsi:type="dcterms:W3CDTF">2025-04-09T07:37:29Z</dcterms:modified>
</cp:coreProperties>
</file>